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40" windowWidth="13935" windowHeight="8385" activeTab="0"/>
  </bookViews>
  <sheets>
    <sheet name="Order Form" sheetId="1" r:id="rId1"/>
    <sheet name="Customers" sheetId="2" state="hidden" r:id="rId2"/>
    <sheet name="Products" sheetId="3" state="hidden" r:id="rId3"/>
  </sheets>
  <definedNames>
    <definedName name="CustList">OFFSET('Customers'!$A$2,0,0,COUNTA('Customers'!$A:$A)-1,1)</definedName>
    <definedName name="CustLookup">OFFSET(CustList,,,,6)</definedName>
    <definedName name="increase">'Products'!$D$12:$E$15</definedName>
    <definedName name="increase2">'Products'!$D$12:$E$17</definedName>
    <definedName name="percent">'Order Form'!$G$4</definedName>
    <definedName name="_xlnm.Print_Area" localSheetId="0">'Order Form'!$A$1:$F$30</definedName>
    <definedName name="ProductList">'Products'!$A$2:$A$6</definedName>
    <definedName name="productlist1">'Products'!$A:$A</definedName>
    <definedName name="ProductLookup">'Products'!$A$2:$C$6</definedName>
    <definedName name="productlookup1">'Products'!$A$2:$C$154</definedName>
    <definedName name="type">'Products'!$D$12:$D$15</definedName>
    <definedName name="type2">'Products'!$D$12:$D$17</definedName>
  </definedNames>
  <calcPr fullCalcOnLoad="1"/>
</workbook>
</file>

<file path=xl/sharedStrings.xml><?xml version="1.0" encoding="utf-8"?>
<sst xmlns="http://schemas.openxmlformats.org/spreadsheetml/2006/main" count="89" uniqueCount="84">
  <si>
    <t>Total</t>
  </si>
  <si>
    <t>Product</t>
  </si>
  <si>
    <t>Price</t>
  </si>
  <si>
    <t>Qty</t>
  </si>
  <si>
    <t>Customer Name</t>
  </si>
  <si>
    <t>Street</t>
  </si>
  <si>
    <t>City</t>
  </si>
  <si>
    <t>PostalCode</t>
  </si>
  <si>
    <t>DateEntered</t>
  </si>
  <si>
    <t>Ship to:</t>
  </si>
  <si>
    <t>State</t>
  </si>
  <si>
    <t>total height of 2115</t>
  </si>
  <si>
    <t>kickers 150</t>
  </si>
  <si>
    <t>base cab 720</t>
  </si>
  <si>
    <t>bench 35</t>
  </si>
  <si>
    <t>tileing space 650</t>
  </si>
  <si>
    <t>wall cab 560</t>
  </si>
  <si>
    <t>fridge space 1750</t>
  </si>
  <si>
    <t>Colour:</t>
  </si>
  <si>
    <t>Door/drawer Order Form</t>
  </si>
  <si>
    <t>TYPE:</t>
  </si>
  <si>
    <t>300base</t>
  </si>
  <si>
    <t>350base</t>
  </si>
  <si>
    <t>400base</t>
  </si>
  <si>
    <t>450base</t>
  </si>
  <si>
    <t>500base</t>
  </si>
  <si>
    <t>600base</t>
  </si>
  <si>
    <t>450draw4</t>
  </si>
  <si>
    <t>500draw2</t>
  </si>
  <si>
    <t>600draw2</t>
  </si>
  <si>
    <t>700draw2</t>
  </si>
  <si>
    <t>800draw2</t>
  </si>
  <si>
    <t>900draw2</t>
  </si>
  <si>
    <t>500draw3</t>
  </si>
  <si>
    <t>600draw3</t>
  </si>
  <si>
    <t>700draw3</t>
  </si>
  <si>
    <t>800draw3</t>
  </si>
  <si>
    <t>900draw3</t>
  </si>
  <si>
    <t>500draw4</t>
  </si>
  <si>
    <t>600draw4</t>
  </si>
  <si>
    <t>700draw4</t>
  </si>
  <si>
    <t>800draw4</t>
  </si>
  <si>
    <t>900draw4</t>
  </si>
  <si>
    <t>600ubo</t>
  </si>
  <si>
    <t>900ubo</t>
  </si>
  <si>
    <t>300fridge</t>
  </si>
  <si>
    <t>450fridge</t>
  </si>
  <si>
    <t>500fridge</t>
  </si>
  <si>
    <t>300range</t>
  </si>
  <si>
    <t>450range</t>
  </si>
  <si>
    <t>350pant</t>
  </si>
  <si>
    <t>400pant</t>
  </si>
  <si>
    <t>450pant</t>
  </si>
  <si>
    <t>500pant</t>
  </si>
  <si>
    <t>600pant</t>
  </si>
  <si>
    <t>535cornpant</t>
  </si>
  <si>
    <t>includes 2x doors and piano hinge</t>
  </si>
  <si>
    <t>317cornbase</t>
  </si>
  <si>
    <t>297cornwall</t>
  </si>
  <si>
    <t>580basepanel</t>
  </si>
  <si>
    <t>300wallpanel</t>
  </si>
  <si>
    <t>600fridpanel</t>
  </si>
  <si>
    <t>Order Name:</t>
  </si>
  <si>
    <t>Square Mel</t>
  </si>
  <si>
    <t>Rolled Mel</t>
  </si>
  <si>
    <t>wall-filler</t>
  </si>
  <si>
    <t>base-filler</t>
  </si>
  <si>
    <t>pant-filler</t>
  </si>
  <si>
    <t>percent</t>
  </si>
  <si>
    <t>300wall</t>
  </si>
  <si>
    <t>350wall</t>
  </si>
  <si>
    <t>400wall</t>
  </si>
  <si>
    <t>450wall</t>
  </si>
  <si>
    <t>500wall</t>
  </si>
  <si>
    <t>600wall</t>
  </si>
  <si>
    <t>TextureVinyl1</t>
  </si>
  <si>
    <t>TextureVinyl2</t>
  </si>
  <si>
    <t>GlossVinyl2</t>
  </si>
  <si>
    <t>GlossVinyl1</t>
  </si>
  <si>
    <t>Edge Detail</t>
  </si>
  <si>
    <t>wov-doors</t>
  </si>
  <si>
    <t>wov-draws</t>
  </si>
  <si>
    <t>includes 2x doors</t>
  </si>
  <si>
    <t>includes 2x drawers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</si>
</sst>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\ #,##0.00_);_(&quot;$&quot;\ \(#,##0.00\);_(&quot;$&quot;\ &quot;-&quot;??_);_(@_)"/>
    <numFmt numFmtId="173" formatCode="[$-409]dddd\,\ mmmm\ dd\,\ yyyy"/>
    <numFmt numFmtId="174" formatCode="[$-409]d\-mmm\-yy;@"/>
    <numFmt numFmtId="175" formatCode="[$-C09]dddd\,\ d\ mmmm\ yyyy"/>
    <numFmt numFmtId="176" formatCode="d/m/yy;@"/>
    <numFmt numFmtId="177" formatCode="[$-F800]dddd\,\ mmmm\ dd\,\ yyyy"/>
    <numFmt numFmtId="178" formatCode="d/mm/yyyy;@"/>
  </numFmts>
  <fonts count="48">
    <font>
      <sz val="10"/>
      <name val="Arial Narrow"/>
      <family val="0"/>
    </font>
    <font>
      <sz val="10"/>
      <name val="Arial"/>
      <family val="0"/>
    </font>
    <font>
      <b/>
      <sz val="9"/>
      <name val="Arial"/>
      <family val="2"/>
    </font>
    <font>
      <sz val="8"/>
      <name val="Arial Narrow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 Narrow"/>
      <family val="0"/>
    </font>
    <font>
      <b/>
      <sz val="12"/>
      <color indexed="12"/>
      <name val="Arial Narrow"/>
      <family val="0"/>
    </font>
    <font>
      <sz val="11"/>
      <name val="Arial Narrow"/>
      <family val="0"/>
    </font>
    <font>
      <b/>
      <sz val="11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2" fillId="33" borderId="10" xfId="57" applyFont="1" applyFill="1" applyBorder="1" applyAlignment="1">
      <alignment horizontal="center"/>
      <protection/>
    </xf>
    <xf numFmtId="170" fontId="2" fillId="33" borderId="10" xfId="46" applyFont="1" applyFill="1" applyBorder="1" applyAlignment="1">
      <alignment horizontal="center"/>
    </xf>
    <xf numFmtId="9" fontId="0" fillId="33" borderId="11" xfId="6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172" fontId="0" fillId="33" borderId="10" xfId="44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72" fontId="5" fillId="33" borderId="11" xfId="44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8" fillId="0" borderId="0" xfId="56">
      <alignment/>
      <protection/>
    </xf>
    <xf numFmtId="0" fontId="8" fillId="0" borderId="0" xfId="56" applyFont="1">
      <alignment/>
      <protection/>
    </xf>
    <xf numFmtId="14" fontId="8" fillId="0" borderId="0" xfId="56" applyNumberFormat="1">
      <alignment/>
      <protection/>
    </xf>
    <xf numFmtId="0" fontId="9" fillId="0" borderId="0" xfId="56" applyFont="1">
      <alignment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Continuous"/>
    </xf>
    <xf numFmtId="0" fontId="10" fillId="33" borderId="0" xfId="0" applyFont="1" applyFill="1" applyAlignment="1">
      <alignment horizontal="left"/>
    </xf>
    <xf numFmtId="0" fontId="0" fillId="33" borderId="13" xfId="0" applyFont="1" applyFill="1" applyBorder="1" applyAlignment="1">
      <alignment horizontal="centerContinuous"/>
    </xf>
    <xf numFmtId="177" fontId="0" fillId="33" borderId="0" xfId="0" applyNumberFormat="1" applyFill="1" applyAlignment="1">
      <alignment horizontal="right"/>
    </xf>
    <xf numFmtId="178" fontId="0" fillId="33" borderId="0" xfId="0" applyNumberFormat="1" applyFill="1" applyAlignment="1">
      <alignment horizontal="right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174" fontId="1" fillId="35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center"/>
    </xf>
    <xf numFmtId="174" fontId="0" fillId="35" borderId="11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6" fillId="0" borderId="0" xfId="0" applyNumberFormat="1" applyFont="1" applyAlignment="1" quotePrefix="1">
      <alignment/>
    </xf>
    <xf numFmtId="0" fontId="0" fillId="35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Continuous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TapePivo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" xfId="56"/>
    <cellStyle name="Normal_TapePivo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9525</xdr:rowOff>
    </xdr:from>
    <xdr:to>
      <xdr:col>10</xdr:col>
      <xdr:colOff>285750</xdr:colOff>
      <xdr:row>29</xdr:row>
      <xdr:rowOff>152400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3505200" y="342900"/>
          <a:ext cx="2286000" cy="421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Select a customer name from the dropdown in cell B5, and the address will fill in automatically.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Add new customers to the Customers sheet.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Edge Detail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  -Square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-Pencil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-Bevel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Product: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width-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cabtype-fronts(doors/drawers)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Example: 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600base2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600wide - base cabinet - 2 doors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Carcass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includes hinges or drawer boxes &amp; runners.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Doors and handles ordered separately.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Price for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corner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base &amp; wall includes 2x doors and piano hinge.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view="pageBreakPreview" zoomScaleSheetLayoutView="100" workbookViewId="0" topLeftCell="A1">
      <selection activeCell="E4" sqref="E4"/>
    </sheetView>
  </sheetViews>
  <sheetFormatPr defaultColWidth="9.33203125" defaultRowHeight="12.75"/>
  <cols>
    <col min="1" max="1" width="3.66015625" style="1" customWidth="1"/>
    <col min="2" max="2" width="14" style="1" customWidth="1"/>
    <col min="3" max="3" width="15.33203125" style="1" customWidth="1"/>
    <col min="4" max="4" width="8.66015625" style="1" customWidth="1"/>
    <col min="5" max="5" width="13.33203125" style="1" customWidth="1"/>
    <col min="6" max="6" width="4" style="1" customWidth="1"/>
    <col min="7" max="16384" width="9.33203125" style="1" customWidth="1"/>
  </cols>
  <sheetData>
    <row r="2" spans="2:11" ht="13.5" customHeight="1">
      <c r="B2" s="6" t="s">
        <v>19</v>
      </c>
      <c r="C2" s="2"/>
      <c r="D2" s="2"/>
      <c r="E2" s="24">
        <f ca="1">TODAY()</f>
        <v>40445</v>
      </c>
      <c r="F2" s="23"/>
      <c r="G2" s="23"/>
      <c r="H2" s="23"/>
      <c r="I2" s="23"/>
      <c r="J2" s="23"/>
      <c r="K2" s="23"/>
    </row>
    <row r="3" spans="2:9" ht="3.75" customHeight="1">
      <c r="B3" s="6"/>
      <c r="C3" s="2"/>
      <c r="D3" s="2"/>
      <c r="E3" s="23"/>
      <c r="F3" s="23"/>
      <c r="G3" s="23"/>
      <c r="H3" s="23"/>
      <c r="I3" s="23"/>
    </row>
    <row r="4" spans="2:8" s="19" customFormat="1" ht="12.75">
      <c r="B4" s="21" t="s">
        <v>9</v>
      </c>
      <c r="C4" s="34" t="s">
        <v>79</v>
      </c>
      <c r="D4" s="20" t="s">
        <v>20</v>
      </c>
      <c r="E4" s="28" t="s">
        <v>63</v>
      </c>
      <c r="F4" s="29"/>
      <c r="G4" s="29">
        <f>IF(E4="","",VLOOKUP(E4,increase2,2,FALSE))</f>
        <v>0.05</v>
      </c>
      <c r="H4" s="20"/>
    </row>
    <row r="5" spans="2:8" s="19" customFormat="1" ht="12.75">
      <c r="B5" s="33"/>
      <c r="C5" s="35"/>
      <c r="D5" s="22" t="s">
        <v>18</v>
      </c>
      <c r="E5" s="30"/>
      <c r="F5" s="20"/>
      <c r="G5" s="20"/>
      <c r="H5" s="20"/>
    </row>
    <row r="6" spans="2:8" s="19" customFormat="1" ht="12.75">
      <c r="B6" s="38"/>
      <c r="C6" s="39"/>
      <c r="D6" s="39"/>
      <c r="E6" s="40"/>
      <c r="F6" s="20"/>
      <c r="G6" s="20"/>
      <c r="H6" s="20"/>
    </row>
    <row r="7" spans="2:8" s="19" customFormat="1" ht="12.75">
      <c r="B7" s="41">
        <f>IF(B5="","",VLOOKUP(B5,CustLookup,3,FALSE)&amp;", "&amp;VLOOKUP(B5,CustLookup,4,FALSE)&amp;"  "&amp;VLOOKUP(B5,CustLookup,5,FALSE))</f>
      </c>
      <c r="C7" s="42"/>
      <c r="D7" s="42"/>
      <c r="E7" s="43"/>
      <c r="F7" s="20"/>
      <c r="G7" s="20"/>
      <c r="H7" s="20"/>
    </row>
    <row r="8" spans="2:3" s="19" customFormat="1" ht="12" customHeight="1">
      <c r="B8" s="19" t="s">
        <v>62</v>
      </c>
      <c r="C8" s="31"/>
    </row>
    <row r="9" spans="2:5" ht="12.75">
      <c r="B9" s="3" t="s">
        <v>1</v>
      </c>
      <c r="C9" s="4" t="s">
        <v>2</v>
      </c>
      <c r="D9" s="4" t="s">
        <v>3</v>
      </c>
      <c r="E9" s="4" t="s">
        <v>0</v>
      </c>
    </row>
    <row r="10" spans="2:5" ht="12" customHeight="1">
      <c r="B10" s="13"/>
      <c r="C10" s="7">
        <f aca="true" t="shared" si="0" ref="C10:C27">IF(B10="","",VLOOKUP(B10,productlookup1,2,FALSE))</f>
      </c>
      <c r="D10" s="14">
        <v>1</v>
      </c>
      <c r="E10" s="7">
        <f>IF(C10="","",C10*D10)</f>
      </c>
    </row>
    <row r="11" spans="2:5" ht="12" customHeight="1">
      <c r="B11" s="13"/>
      <c r="C11" s="7">
        <f t="shared" si="0"/>
      </c>
      <c r="D11" s="14">
        <v>1</v>
      </c>
      <c r="E11" s="7">
        <f aca="true" t="shared" si="1" ref="E11:E27">IF(C11="","",C11*D11)</f>
      </c>
    </row>
    <row r="12" spans="2:5" ht="12" customHeight="1">
      <c r="B12" s="13"/>
      <c r="C12" s="7">
        <f t="shared" si="0"/>
      </c>
      <c r="D12" s="14">
        <v>1</v>
      </c>
      <c r="E12" s="7">
        <f t="shared" si="1"/>
      </c>
    </row>
    <row r="13" spans="2:5" ht="12" customHeight="1">
      <c r="B13" s="13"/>
      <c r="C13" s="7">
        <f t="shared" si="0"/>
      </c>
      <c r="D13" s="14">
        <v>1</v>
      </c>
      <c r="E13" s="7">
        <f t="shared" si="1"/>
      </c>
    </row>
    <row r="14" spans="2:5" ht="12" customHeight="1">
      <c r="B14" s="13"/>
      <c r="C14" s="7">
        <f t="shared" si="0"/>
      </c>
      <c r="D14" s="14">
        <v>1</v>
      </c>
      <c r="E14" s="7">
        <f t="shared" si="1"/>
      </c>
    </row>
    <row r="15" spans="2:5" ht="12" customHeight="1">
      <c r="B15" s="13"/>
      <c r="C15" s="7">
        <f t="shared" si="0"/>
      </c>
      <c r="D15" s="14">
        <v>1</v>
      </c>
      <c r="E15" s="7">
        <f t="shared" si="1"/>
      </c>
    </row>
    <row r="16" spans="2:5" ht="12" customHeight="1">
      <c r="B16" s="13"/>
      <c r="C16" s="7">
        <f t="shared" si="0"/>
      </c>
      <c r="D16" s="14">
        <v>1</v>
      </c>
      <c r="E16" s="7">
        <f t="shared" si="1"/>
      </c>
    </row>
    <row r="17" spans="2:5" ht="12" customHeight="1">
      <c r="B17" s="13"/>
      <c r="C17" s="7">
        <f t="shared" si="0"/>
      </c>
      <c r="D17" s="14">
        <v>1</v>
      </c>
      <c r="E17" s="7">
        <f t="shared" si="1"/>
      </c>
    </row>
    <row r="18" spans="2:5" ht="12" customHeight="1">
      <c r="B18" s="13"/>
      <c r="C18" s="7">
        <f t="shared" si="0"/>
      </c>
      <c r="D18" s="14">
        <v>1</v>
      </c>
      <c r="E18" s="7">
        <f t="shared" si="1"/>
      </c>
    </row>
    <row r="19" spans="2:5" ht="12" customHeight="1">
      <c r="B19" s="13"/>
      <c r="C19" s="7">
        <f t="shared" si="0"/>
      </c>
      <c r="D19" s="14">
        <v>1</v>
      </c>
      <c r="E19" s="7">
        <f t="shared" si="1"/>
      </c>
    </row>
    <row r="20" spans="2:5" ht="12" customHeight="1">
      <c r="B20" s="13"/>
      <c r="C20" s="7">
        <f t="shared" si="0"/>
      </c>
      <c r="D20" s="14">
        <v>1</v>
      </c>
      <c r="E20" s="7">
        <f t="shared" si="1"/>
      </c>
    </row>
    <row r="21" spans="2:5" ht="12" customHeight="1">
      <c r="B21" s="13"/>
      <c r="C21" s="7">
        <f t="shared" si="0"/>
      </c>
      <c r="D21" s="14">
        <v>1</v>
      </c>
      <c r="E21" s="7">
        <f t="shared" si="1"/>
      </c>
    </row>
    <row r="22" spans="2:5" ht="12" customHeight="1">
      <c r="B22" s="13"/>
      <c r="C22" s="7">
        <f t="shared" si="0"/>
      </c>
      <c r="D22" s="14">
        <v>1</v>
      </c>
      <c r="E22" s="7">
        <f t="shared" si="1"/>
      </c>
    </row>
    <row r="23" spans="2:5" ht="12" customHeight="1">
      <c r="B23" s="13"/>
      <c r="C23" s="7">
        <f t="shared" si="0"/>
      </c>
      <c r="D23" s="14">
        <v>1</v>
      </c>
      <c r="E23" s="7">
        <f t="shared" si="1"/>
      </c>
    </row>
    <row r="24" spans="2:5" ht="12" customHeight="1">
      <c r="B24" s="13"/>
      <c r="C24" s="7">
        <f t="shared" si="0"/>
      </c>
      <c r="D24" s="14">
        <v>1</v>
      </c>
      <c r="E24" s="7">
        <f t="shared" si="1"/>
      </c>
    </row>
    <row r="25" spans="2:5" ht="12" customHeight="1">
      <c r="B25" s="13"/>
      <c r="C25" s="7">
        <f t="shared" si="0"/>
      </c>
      <c r="D25" s="14">
        <v>1</v>
      </c>
      <c r="E25" s="7">
        <f t="shared" si="1"/>
      </c>
    </row>
    <row r="26" spans="2:5" ht="12" customHeight="1">
      <c r="B26" s="13"/>
      <c r="C26" s="7">
        <f t="shared" si="0"/>
      </c>
      <c r="D26" s="14">
        <v>1</v>
      </c>
      <c r="E26" s="7">
        <f t="shared" si="1"/>
      </c>
    </row>
    <row r="27" spans="2:5" ht="12" customHeight="1">
      <c r="B27" s="13"/>
      <c r="C27" s="7">
        <f t="shared" si="0"/>
      </c>
      <c r="D27" s="14">
        <v>1</v>
      </c>
      <c r="E27" s="7">
        <f t="shared" si="1"/>
      </c>
    </row>
    <row r="28" ht="12" customHeight="1">
      <c r="C28" s="9"/>
    </row>
    <row r="29" spans="3:5" ht="13.5" customHeight="1">
      <c r="C29" s="8" t="s">
        <v>0</v>
      </c>
      <c r="D29" s="5"/>
      <c r="E29" s="10">
        <f>SUM(E10:E27)</f>
        <v>0</v>
      </c>
    </row>
  </sheetData>
  <sheetProtection/>
  <mergeCells count="2">
    <mergeCell ref="B6:E6"/>
    <mergeCell ref="B7:E7"/>
  </mergeCells>
  <dataValidations count="3">
    <dataValidation type="list" allowBlank="1" showInputMessage="1" showErrorMessage="1" sqref="B10:B27">
      <formula1>productlist1</formula1>
    </dataValidation>
    <dataValidation type="list" allowBlank="1" showInputMessage="1" showErrorMessage="1" sqref="B5">
      <formula1>CustList</formula1>
    </dataValidation>
    <dataValidation type="list" allowBlank="1" showInputMessage="1" showErrorMessage="1" sqref="E4">
      <formula1>type2</formula1>
    </dataValidation>
  </dataValidations>
  <printOptions/>
  <pageMargins left="0.7480314960629921" right="0.7480314960629921" top="0.984251968503937" bottom="0.984251968503937" header="0.5118110236220472" footer="0.5118110236220472"/>
  <pageSetup errors="blank" horizontalDpi="600" verticalDpi="600" orientation="portrait" paperSize="9" scale="1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3" sqref="B3"/>
    </sheetView>
  </sheetViews>
  <sheetFormatPr defaultColWidth="10.66015625" defaultRowHeight="12.75"/>
  <cols>
    <col min="1" max="1" width="17.5" style="15" bestFit="1" customWidth="1"/>
    <col min="2" max="2" width="23.33203125" style="15" customWidth="1"/>
    <col min="3" max="3" width="8.5" style="15" bestFit="1" customWidth="1"/>
    <col min="4" max="4" width="5.83203125" style="15" bestFit="1" customWidth="1"/>
    <col min="5" max="5" width="12.83203125" style="15" bestFit="1" customWidth="1"/>
    <col min="6" max="6" width="13.66015625" style="15" bestFit="1" customWidth="1"/>
    <col min="7" max="16384" width="10.66015625" style="15" customWidth="1"/>
  </cols>
  <sheetData>
    <row r="1" spans="1:6" s="18" customFormat="1" ht="16.5">
      <c r="A1" s="18" t="s">
        <v>4</v>
      </c>
      <c r="B1" s="18" t="s">
        <v>5</v>
      </c>
      <c r="C1" s="18" t="s">
        <v>6</v>
      </c>
      <c r="D1" s="18" t="s">
        <v>10</v>
      </c>
      <c r="E1" s="18" t="s">
        <v>7</v>
      </c>
      <c r="F1" s="18" t="s">
        <v>8</v>
      </c>
    </row>
    <row r="2" spans="1:6" ht="16.5">
      <c r="A2" s="16"/>
      <c r="B2" s="16"/>
      <c r="C2" s="16"/>
      <c r="D2" s="16"/>
      <c r="E2" s="16"/>
      <c r="F2" s="17"/>
    </row>
    <row r="3" spans="1:6" ht="16.5">
      <c r="A3" s="16"/>
      <c r="B3" s="16"/>
      <c r="C3" s="16"/>
      <c r="D3" s="16"/>
      <c r="E3" s="16"/>
      <c r="F3" s="17"/>
    </row>
    <row r="4" spans="1:6" ht="16.5">
      <c r="A4" s="16"/>
      <c r="B4" s="16"/>
      <c r="C4" s="16"/>
      <c r="D4" s="16"/>
      <c r="E4" s="16"/>
      <c r="F4" s="17"/>
    </row>
    <row r="5" spans="1:6" ht="16.5">
      <c r="A5" s="16"/>
      <c r="B5" s="16"/>
      <c r="C5" s="16"/>
      <c r="D5" s="16"/>
      <c r="E5" s="16"/>
      <c r="F5" s="17"/>
    </row>
    <row r="6" ht="16.5">
      <c r="A6" s="16"/>
    </row>
  </sheetData>
  <sheetProtection password="D132" sheet="1"/>
  <printOptions/>
  <pageMargins left="0.75" right="0.75" top="1" bottom="1" header="0.5" footer="0.5"/>
  <pageSetup horizontalDpi="600" verticalDpi="600" orientation="portrait" r:id="rId1"/>
  <headerFooter alignWithMargins="0"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G6" sqref="G6"/>
    </sheetView>
  </sheetViews>
  <sheetFormatPr defaultColWidth="9.33203125" defaultRowHeight="12.75"/>
  <cols>
    <col min="1" max="1" width="19.16015625" style="26" customWidth="1"/>
    <col min="2" max="2" width="9.33203125" style="37" customWidth="1"/>
    <col min="3" max="3" width="9.33203125" style="11" customWidth="1"/>
    <col min="4" max="4" width="23.16015625" style="11" customWidth="1"/>
    <col min="5" max="5" width="21.33203125" style="36" customWidth="1"/>
    <col min="6" max="6" width="10.83203125" style="11" bestFit="1" customWidth="1"/>
    <col min="7" max="16384" width="9.33203125" style="11" customWidth="1"/>
  </cols>
  <sheetData>
    <row r="1" spans="1:3" ht="15.75">
      <c r="A1" s="25" t="s">
        <v>1</v>
      </c>
      <c r="C1" s="12" t="s">
        <v>2</v>
      </c>
    </row>
    <row r="2" spans="1:4" ht="15.75">
      <c r="A2" s="26" t="s">
        <v>21</v>
      </c>
      <c r="B2" s="37">
        <f>C2*(1+F21)</f>
        <v>30.9225</v>
      </c>
      <c r="C2" s="11">
        <v>29.45</v>
      </c>
      <c r="D2" s="27" t="s">
        <v>11</v>
      </c>
    </row>
    <row r="3" spans="1:4" ht="15.75">
      <c r="A3" s="26" t="s">
        <v>22</v>
      </c>
      <c r="B3" s="37">
        <f>C3*(1+F21)</f>
        <v>33.673500000000004</v>
      </c>
      <c r="C3" s="11">
        <v>32.07</v>
      </c>
      <c r="D3" s="27" t="s">
        <v>12</v>
      </c>
    </row>
    <row r="4" spans="1:4" ht="15.75">
      <c r="A4" s="26" t="s">
        <v>23</v>
      </c>
      <c r="B4" s="37">
        <f>C4*(1+F21)</f>
        <v>36.414</v>
      </c>
      <c r="C4" s="11">
        <v>34.68</v>
      </c>
      <c r="D4" s="27" t="s">
        <v>13</v>
      </c>
    </row>
    <row r="5" spans="1:4" ht="15.75">
      <c r="A5" s="26" t="s">
        <v>24</v>
      </c>
      <c r="B5" s="37">
        <f>C5*(1+F21)</f>
        <v>39.186</v>
      </c>
      <c r="C5" s="11">
        <v>37.32</v>
      </c>
      <c r="D5" s="27" t="s">
        <v>14</v>
      </c>
    </row>
    <row r="6" spans="1:4" ht="15.75">
      <c r="A6" s="26" t="s">
        <v>25</v>
      </c>
      <c r="B6" s="37">
        <f>C6*(1+F21)</f>
        <v>41.947500000000005</v>
      </c>
      <c r="C6" s="11">
        <v>39.95</v>
      </c>
      <c r="D6" s="27" t="s">
        <v>15</v>
      </c>
    </row>
    <row r="7" spans="1:4" ht="15.75">
      <c r="A7" s="26" t="s">
        <v>26</v>
      </c>
      <c r="B7" s="37">
        <f>C7*(1+F21)</f>
        <v>47.4705</v>
      </c>
      <c r="C7" s="11">
        <v>45.21</v>
      </c>
      <c r="D7" s="27" t="s">
        <v>16</v>
      </c>
    </row>
    <row r="8" spans="1:4" ht="15.75">
      <c r="A8" s="26" t="s">
        <v>27</v>
      </c>
      <c r="B8" s="37">
        <f>C8*(1+F21)</f>
        <v>83.622</v>
      </c>
      <c r="C8" s="11">
        <v>79.64</v>
      </c>
      <c r="D8" s="27" t="s">
        <v>17</v>
      </c>
    </row>
    <row r="9" spans="1:3" ht="15.75">
      <c r="A9" s="26" t="s">
        <v>28</v>
      </c>
      <c r="B9" s="37">
        <f>C9*(1+F21)</f>
        <v>87.087</v>
      </c>
      <c r="C9" s="11">
        <v>82.94</v>
      </c>
    </row>
    <row r="10" spans="1:3" ht="15.75">
      <c r="A10" s="26" t="s">
        <v>29</v>
      </c>
      <c r="B10" s="37">
        <f>C10*(1+F21)</f>
        <v>94.97250000000001</v>
      </c>
      <c r="C10" s="11">
        <v>90.45</v>
      </c>
    </row>
    <row r="11" spans="1:3" ht="15.75">
      <c r="A11" s="26" t="s">
        <v>30</v>
      </c>
      <c r="B11" s="37">
        <f>C11*(1+F21)</f>
        <v>112.6335</v>
      </c>
      <c r="C11" s="11">
        <v>107.27</v>
      </c>
    </row>
    <row r="12" spans="1:5" ht="15.75">
      <c r="A12" s="26" t="s">
        <v>31</v>
      </c>
      <c r="B12" s="37">
        <f>C12*(1+F21)</f>
        <v>112.6335</v>
      </c>
      <c r="C12" s="11">
        <v>107.27</v>
      </c>
      <c r="D12" s="11" t="s">
        <v>63</v>
      </c>
      <c r="E12" s="36">
        <v>0.05</v>
      </c>
    </row>
    <row r="13" spans="1:5" ht="15.75">
      <c r="A13" s="26" t="s">
        <v>32</v>
      </c>
      <c r="B13" s="37">
        <f>C13*(1+F21)</f>
        <v>121.4535</v>
      </c>
      <c r="C13" s="11">
        <v>115.67</v>
      </c>
      <c r="D13" s="11" t="s">
        <v>64</v>
      </c>
      <c r="E13" s="36">
        <v>0.3</v>
      </c>
    </row>
    <row r="14" spans="1:5" ht="15.75">
      <c r="A14" s="26" t="s">
        <v>33</v>
      </c>
      <c r="B14" s="37">
        <f>C14*(1+F21)</f>
        <v>87.087</v>
      </c>
      <c r="C14" s="11">
        <v>82.94</v>
      </c>
      <c r="D14" s="11" t="s">
        <v>75</v>
      </c>
      <c r="E14" s="36">
        <v>0.3</v>
      </c>
    </row>
    <row r="15" spans="1:5" ht="15.75">
      <c r="A15" s="26" t="s">
        <v>34</v>
      </c>
      <c r="B15" s="37">
        <f>C15*(1+F21)</f>
        <v>94.97250000000001</v>
      </c>
      <c r="C15" s="11">
        <v>90.45</v>
      </c>
      <c r="D15" s="11" t="s">
        <v>76</v>
      </c>
      <c r="E15" s="36">
        <v>0.65</v>
      </c>
    </row>
    <row r="16" spans="1:5" ht="15.75">
      <c r="A16" s="26" t="s">
        <v>35</v>
      </c>
      <c r="B16" s="37">
        <f>C16*(1+F21)</f>
        <v>112.6335</v>
      </c>
      <c r="C16" s="11">
        <v>107.27</v>
      </c>
      <c r="D16" s="11" t="s">
        <v>78</v>
      </c>
      <c r="E16" s="36">
        <v>0.95</v>
      </c>
    </row>
    <row r="17" spans="1:5" ht="15.75">
      <c r="A17" s="26" t="s">
        <v>36</v>
      </c>
      <c r="B17" s="37">
        <f>C17*(1+F21)</f>
        <v>112.6335</v>
      </c>
      <c r="C17" s="11">
        <v>107.27</v>
      </c>
      <c r="D17" s="11" t="s">
        <v>77</v>
      </c>
      <c r="E17" s="36">
        <v>1.4</v>
      </c>
    </row>
    <row r="18" spans="1:3" ht="15.75">
      <c r="A18" s="26" t="s">
        <v>37</v>
      </c>
      <c r="B18" s="37">
        <f>C18*(1+F21)</f>
        <v>121.4535</v>
      </c>
      <c r="C18" s="11">
        <v>115.67</v>
      </c>
    </row>
    <row r="19" spans="1:3" ht="15.75">
      <c r="A19" s="26" t="s">
        <v>38</v>
      </c>
      <c r="B19" s="37">
        <f>C19*(1+F21)</f>
        <v>87.087</v>
      </c>
      <c r="C19" s="11">
        <v>82.94</v>
      </c>
    </row>
    <row r="20" spans="1:3" ht="15.75">
      <c r="A20" s="26" t="s">
        <v>39</v>
      </c>
      <c r="B20" s="37">
        <f>C20*(1+F21)</f>
        <v>94.97250000000001</v>
      </c>
      <c r="C20" s="11">
        <v>90.45</v>
      </c>
    </row>
    <row r="21" spans="1:6" ht="15.75">
      <c r="A21" s="26" t="s">
        <v>40</v>
      </c>
      <c r="B21" s="37">
        <f>C21*(1+F21)</f>
        <v>112.6335</v>
      </c>
      <c r="C21" s="11">
        <v>107.27</v>
      </c>
      <c r="E21" s="36" t="s">
        <v>68</v>
      </c>
      <c r="F21" s="32">
        <f>(percent)</f>
        <v>0.05</v>
      </c>
    </row>
    <row r="22" spans="1:3" ht="15.75">
      <c r="A22" s="26" t="s">
        <v>41</v>
      </c>
      <c r="B22" s="37">
        <f>C22*(1+F21)</f>
        <v>112.6335</v>
      </c>
      <c r="C22" s="11">
        <v>107.27</v>
      </c>
    </row>
    <row r="23" spans="1:3" ht="15.75">
      <c r="A23" s="26" t="s">
        <v>42</v>
      </c>
      <c r="B23" s="37">
        <f>C23*(1+F21)</f>
        <v>121.4535</v>
      </c>
      <c r="C23" s="11">
        <v>115.67</v>
      </c>
    </row>
    <row r="24" spans="1:3" ht="15.75">
      <c r="A24" s="26" t="s">
        <v>69</v>
      </c>
      <c r="B24" s="37">
        <f>C24*(1+F21)</f>
        <v>27.2265</v>
      </c>
      <c r="C24" s="11">
        <v>25.93</v>
      </c>
    </row>
    <row r="25" spans="1:3" ht="15.75">
      <c r="A25" s="26" t="s">
        <v>70</v>
      </c>
      <c r="B25" s="37">
        <f>C25*(1+F21)</f>
        <v>29.483999999999998</v>
      </c>
      <c r="C25" s="11">
        <v>28.08</v>
      </c>
    </row>
    <row r="26" spans="1:3" ht="15.75">
      <c r="A26" s="26" t="s">
        <v>71</v>
      </c>
      <c r="B26" s="37">
        <f>C26*(1+F21)</f>
        <v>31.741500000000002</v>
      </c>
      <c r="C26" s="11">
        <v>30.23</v>
      </c>
    </row>
    <row r="27" spans="1:3" ht="15.75">
      <c r="A27" s="26" t="s">
        <v>72</v>
      </c>
      <c r="B27" s="37">
        <f>C27*(1+F21)</f>
        <v>33.9885</v>
      </c>
      <c r="C27" s="11">
        <v>32.37</v>
      </c>
    </row>
    <row r="28" spans="1:3" ht="15.75">
      <c r="A28" s="26" t="s">
        <v>73</v>
      </c>
      <c r="B28" s="37">
        <f>C28*(1+F21)</f>
        <v>37.275</v>
      </c>
      <c r="C28" s="11">
        <v>35.5</v>
      </c>
    </row>
    <row r="29" spans="1:3" ht="15.75">
      <c r="A29" s="26" t="s">
        <v>74</v>
      </c>
      <c r="B29" s="37">
        <f>C29*(1+F21)</f>
        <v>40.719</v>
      </c>
      <c r="C29" s="11">
        <v>38.78</v>
      </c>
    </row>
    <row r="30" spans="1:3" ht="15.75">
      <c r="A30" s="26" t="s">
        <v>43</v>
      </c>
      <c r="B30" s="37">
        <f>C30*(1+F21)</f>
        <v>22.743000000000002</v>
      </c>
      <c r="C30" s="11">
        <v>21.66</v>
      </c>
    </row>
    <row r="31" spans="1:3" ht="15.75">
      <c r="A31" s="26" t="s">
        <v>44</v>
      </c>
      <c r="B31" s="37">
        <f>C31*(1+F21)</f>
        <v>29.82</v>
      </c>
      <c r="C31" s="11">
        <v>28.4</v>
      </c>
    </row>
    <row r="32" spans="1:3" ht="15.75">
      <c r="A32" s="26" t="s">
        <v>45</v>
      </c>
      <c r="B32" s="37">
        <f>C32*(1+F21)</f>
        <v>22.3335</v>
      </c>
      <c r="C32" s="11">
        <v>21.27</v>
      </c>
    </row>
    <row r="33" spans="1:3" ht="15.75">
      <c r="A33" s="26" t="s">
        <v>46</v>
      </c>
      <c r="B33" s="37">
        <f>C33*(1+F21)</f>
        <v>27.027</v>
      </c>
      <c r="C33" s="11">
        <v>25.74</v>
      </c>
    </row>
    <row r="34" spans="1:3" ht="15.75">
      <c r="A34" s="26" t="s">
        <v>47</v>
      </c>
      <c r="B34" s="37">
        <f>C34*(1+F21)</f>
        <v>28.5915</v>
      </c>
      <c r="C34" s="11">
        <v>27.23</v>
      </c>
    </row>
    <row r="35" spans="1:3" ht="15.75">
      <c r="A35" s="26" t="s">
        <v>48</v>
      </c>
      <c r="B35" s="37">
        <f>C35*(1+F21)</f>
        <v>27.237000000000002</v>
      </c>
      <c r="C35" s="11">
        <v>25.94</v>
      </c>
    </row>
    <row r="36" spans="1:3" ht="15.75">
      <c r="A36" s="26" t="s">
        <v>49</v>
      </c>
      <c r="B36" s="37">
        <f>C36*(1+F21)</f>
        <v>33.9885</v>
      </c>
      <c r="C36" s="11">
        <v>32.37</v>
      </c>
    </row>
    <row r="37" spans="1:3" ht="15.75">
      <c r="A37" s="26" t="s">
        <v>50</v>
      </c>
      <c r="B37" s="37">
        <f>C37*(1+F21)</f>
        <v>71.3685</v>
      </c>
      <c r="C37" s="11">
        <v>67.97</v>
      </c>
    </row>
    <row r="38" spans="1:3" ht="15.75">
      <c r="A38" s="26" t="s">
        <v>51</v>
      </c>
      <c r="B38" s="37">
        <f>C38*(1+F21)</f>
        <v>78.7185</v>
      </c>
      <c r="C38" s="11">
        <v>74.97</v>
      </c>
    </row>
    <row r="39" spans="1:3" ht="15.75">
      <c r="A39" s="26" t="s">
        <v>52</v>
      </c>
      <c r="B39" s="37">
        <f>C39*(1+F21)</f>
        <v>86.05799999999999</v>
      </c>
      <c r="C39" s="11">
        <v>81.96</v>
      </c>
    </row>
    <row r="40" spans="1:3" ht="15.75">
      <c r="A40" s="26" t="s">
        <v>53</v>
      </c>
      <c r="B40" s="37">
        <f>C40*(1+F21)</f>
        <v>93.41850000000001</v>
      </c>
      <c r="C40" s="11">
        <v>88.97</v>
      </c>
    </row>
    <row r="41" spans="1:3" ht="15.75">
      <c r="A41" s="26" t="s">
        <v>54</v>
      </c>
      <c r="B41" s="37">
        <f>C41*(1+F21)</f>
        <v>108.129</v>
      </c>
      <c r="C41" s="11">
        <v>102.98</v>
      </c>
    </row>
    <row r="42" spans="1:3" ht="15.75">
      <c r="A42" s="26" t="s">
        <v>55</v>
      </c>
      <c r="B42" s="37">
        <f>C42*(1+F21)</f>
        <v>100.7685</v>
      </c>
      <c r="C42" s="11">
        <v>95.97</v>
      </c>
    </row>
    <row r="43" spans="1:4" ht="15.75">
      <c r="A43" s="26" t="s">
        <v>57</v>
      </c>
      <c r="B43" s="37">
        <f>C43*(1+F21)</f>
        <v>71.022</v>
      </c>
      <c r="C43" s="11">
        <v>67.64</v>
      </c>
      <c r="D43" s="11" t="s">
        <v>56</v>
      </c>
    </row>
    <row r="44" spans="1:4" ht="15.75">
      <c r="A44" s="26" t="s">
        <v>58</v>
      </c>
      <c r="B44" s="37">
        <f>C44*(1+F21)</f>
        <v>57.6135</v>
      </c>
      <c r="C44" s="11">
        <v>54.87</v>
      </c>
      <c r="D44" s="11" t="s">
        <v>56</v>
      </c>
    </row>
    <row r="45" spans="1:3" ht="15.75">
      <c r="A45" s="26" t="s">
        <v>59</v>
      </c>
      <c r="B45" s="37">
        <f>C45*(1+F21)</f>
        <v>47.4705</v>
      </c>
      <c r="C45" s="11">
        <v>45.21</v>
      </c>
    </row>
    <row r="46" spans="1:3" ht="15.75">
      <c r="A46" s="26" t="s">
        <v>60</v>
      </c>
      <c r="B46" s="37">
        <f>C46*(1+F21)</f>
        <v>27.237000000000002</v>
      </c>
      <c r="C46" s="11">
        <v>25.94</v>
      </c>
    </row>
    <row r="47" spans="1:3" ht="15.75">
      <c r="A47" s="26" t="s">
        <v>61</v>
      </c>
      <c r="B47" s="37">
        <f>C47*(1+F21)</f>
        <v>121.6215</v>
      </c>
      <c r="C47" s="11">
        <v>115.83</v>
      </c>
    </row>
    <row r="48" spans="1:3" ht="15.75">
      <c r="A48" s="26" t="s">
        <v>66</v>
      </c>
      <c r="B48" s="37">
        <f>C48*(1+F21)</f>
        <v>15.75</v>
      </c>
      <c r="C48" s="11">
        <v>15</v>
      </c>
    </row>
    <row r="49" spans="1:3" ht="15.75">
      <c r="A49" s="26" t="s">
        <v>65</v>
      </c>
      <c r="B49" s="37">
        <f>C49*(1+F21)</f>
        <v>15.75</v>
      </c>
      <c r="C49" s="11">
        <v>15</v>
      </c>
    </row>
    <row r="50" spans="1:3" ht="15.75">
      <c r="A50" s="26" t="s">
        <v>67</v>
      </c>
      <c r="B50" s="37">
        <f>C50*(1+F21)</f>
        <v>21</v>
      </c>
      <c r="C50" s="11">
        <v>20</v>
      </c>
    </row>
    <row r="51" spans="1:4" ht="15.75">
      <c r="A51" s="26" t="s">
        <v>80</v>
      </c>
      <c r="B51" s="37">
        <f>C51*(1+F21)</f>
        <v>54.453</v>
      </c>
      <c r="C51" s="11">
        <v>51.86</v>
      </c>
      <c r="D51" s="11" t="s">
        <v>82</v>
      </c>
    </row>
    <row r="52" spans="1:4" ht="15.75">
      <c r="A52" s="26" t="s">
        <v>81</v>
      </c>
      <c r="B52" s="37">
        <f>C52*(1+F21)</f>
        <v>60.322500000000005</v>
      </c>
      <c r="C52" s="11">
        <v>57.45</v>
      </c>
      <c r="D52" s="11" t="s">
        <v>83</v>
      </c>
    </row>
  </sheetData>
  <sheetProtection password="D132"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Contextures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Whitfield</dc:creator>
  <cp:keywords/>
  <dc:description/>
  <cp:lastModifiedBy>accounts</cp:lastModifiedBy>
  <cp:lastPrinted>2007-11-07T23:25:10Z</cp:lastPrinted>
  <dcterms:created xsi:type="dcterms:W3CDTF">2002-10-19T01:29:57Z</dcterms:created>
  <dcterms:modified xsi:type="dcterms:W3CDTF">2010-09-24T00:19:55Z</dcterms:modified>
  <cp:category/>
  <cp:version/>
  <cp:contentType/>
  <cp:contentStatus/>
</cp:coreProperties>
</file>